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15" windowWidth="15480" windowHeight="11640"/>
  </bookViews>
  <sheets>
    <sheet name="일정표" sheetId="4" r:id="rId1"/>
    <sheet name="경비" sheetId="5" r:id="rId2"/>
  </sheets>
  <calcPr calcId="145621"/>
</workbook>
</file>

<file path=xl/calcChain.xml><?xml version="1.0" encoding="utf-8"?>
<calcChain xmlns="http://schemas.openxmlformats.org/spreadsheetml/2006/main">
  <c r="B4" i="5" l="1"/>
  <c r="B5" i="5"/>
  <c r="M11" i="4"/>
  <c r="O10" i="4"/>
  <c r="M10" i="4"/>
  <c r="B6" i="5" l="1"/>
  <c r="B3" i="5"/>
  <c r="B2" i="5"/>
  <c r="E12" i="4"/>
  <c r="O4" i="4"/>
  <c r="M5" i="4" s="1"/>
  <c r="I4" i="4"/>
  <c r="G5" i="4" s="1"/>
  <c r="I5" i="4" s="1"/>
  <c r="G6" i="4" s="1"/>
  <c r="C4" i="4"/>
  <c r="B7" i="5" l="1"/>
  <c r="O5" i="4"/>
  <c r="I6" i="4"/>
  <c r="G7" i="4" s="1"/>
  <c r="I7" i="4" s="1"/>
  <c r="G8" i="4" s="1"/>
  <c r="I8" i="4" s="1"/>
  <c r="G9" i="4" s="1"/>
  <c r="I9" i="4" s="1"/>
  <c r="G10" i="4" s="1"/>
  <c r="A5" i="4"/>
  <c r="C5" i="4" s="1"/>
  <c r="A6" i="4" s="1"/>
  <c r="M6" i="4" l="1"/>
  <c r="O6" i="4" s="1"/>
  <c r="M7" i="4" s="1"/>
  <c r="O7" i="4" s="1"/>
  <c r="M8" i="4" s="1"/>
  <c r="O8" i="4" s="1"/>
  <c r="M9" i="4" s="1"/>
  <c r="O9" i="4" s="1"/>
  <c r="Q14" i="4"/>
  <c r="K21" i="4" s="1"/>
  <c r="I10" i="4"/>
  <c r="G11" i="4" s="1"/>
  <c r="I11" i="4" s="1"/>
  <c r="G12" i="4" s="1"/>
  <c r="I12" i="4" s="1"/>
  <c r="O11" i="4" l="1"/>
  <c r="M12" i="4" s="1"/>
  <c r="O12" i="4" s="1"/>
  <c r="C6" i="4"/>
  <c r="A7" i="4" s="1"/>
  <c r="C7" i="4" s="1"/>
  <c r="A8" i="4" l="1"/>
  <c r="C8" i="4" s="1"/>
  <c r="A9" i="4" s="1"/>
  <c r="C9" i="4" s="1"/>
  <c r="A10" i="4" s="1"/>
  <c r="C10" i="4" s="1"/>
</calcChain>
</file>

<file path=xl/sharedStrings.xml><?xml version="1.0" encoding="utf-8"?>
<sst xmlns="http://schemas.openxmlformats.org/spreadsheetml/2006/main" count="60" uniqueCount="55">
  <si>
    <t>기상</t>
    <phoneticPr fontId="1" type="noConversion"/>
  </si>
  <si>
    <t xml:space="preserve"> </t>
    <phoneticPr fontId="1" type="noConversion"/>
  </si>
  <si>
    <t>여행경비</t>
    <phoneticPr fontId="1" type="noConversion"/>
  </si>
  <si>
    <t>숙박비</t>
    <phoneticPr fontId="1" type="noConversion"/>
  </si>
  <si>
    <t>계</t>
    <phoneticPr fontId="1" type="noConversion"/>
  </si>
  <si>
    <t>계</t>
    <phoneticPr fontId="1" type="noConversion"/>
  </si>
  <si>
    <t>원</t>
    <phoneticPr fontId="1" type="noConversion"/>
  </si>
  <si>
    <t>2011년 11월 24일 목요일</t>
  </si>
  <si>
    <t>경주시외터미널</t>
  </si>
  <si>
    <t>나비게스트하우스</t>
  </si>
  <si>
    <t>홍시</t>
  </si>
  <si>
    <t>체크인</t>
  </si>
  <si>
    <t>양동마을</t>
  </si>
  <si>
    <t>경주박물관</t>
  </si>
  <si>
    <t>기상</t>
  </si>
  <si>
    <t>터미널</t>
  </si>
  <si>
    <t>불국사</t>
  </si>
  <si>
    <t>12번버스</t>
  </si>
  <si>
    <t>불국사&gt;석굴암</t>
  </si>
  <si>
    <t>석굴암</t>
  </si>
  <si>
    <t>석굴암&gt;불국사</t>
  </si>
  <si>
    <t>콩이랑</t>
  </si>
  <si>
    <t>2011년 11월 25일 금요일</t>
  </si>
  <si>
    <t>단석가찰보리빵</t>
  </si>
  <si>
    <t>자전거렌탈</t>
  </si>
  <si>
    <t>경주황남빵</t>
  </si>
  <si>
    <t>첨성대</t>
  </si>
  <si>
    <t>계림/석빙고/반월성</t>
  </si>
  <si>
    <t>미실&amp;사다함 나무</t>
  </si>
  <si>
    <t>안압지</t>
  </si>
  <si>
    <t>황룡사지</t>
  </si>
  <si>
    <t>분황사</t>
  </si>
  <si>
    <t>삼릉</t>
  </si>
  <si>
    <t>남산</t>
  </si>
  <si>
    <t>포석정</t>
  </si>
  <si>
    <t>숙영식당</t>
  </si>
  <si>
    <t>밀레니엄파크</t>
  </si>
  <si>
    <t>2010년 11월 26일 토요일</t>
  </si>
  <si>
    <t>체크아웃</t>
  </si>
  <si>
    <t>시외버스터미널</t>
  </si>
  <si>
    <t>교통비</t>
  </si>
  <si>
    <t>입장료</t>
  </si>
  <si>
    <t>식비</t>
  </si>
  <si>
    <t>10번 버스</t>
  </si>
  <si>
    <t>500번대 버스 (502 x)</t>
  </si>
  <si>
    <t>기타</t>
  </si>
  <si>
    <t>동서울터미널</t>
  </si>
  <si>
    <t>대릉원후문 주유소골목</t>
  </si>
  <si>
    <t>대구은행앞 203번 버스</t>
  </si>
  <si>
    <t>안압지/첨성대야경</t>
  </si>
  <si>
    <t>11번 하동큰마을 하차</t>
  </si>
  <si>
    <t>대릉원 후문쪽 대구갈비앞</t>
  </si>
  <si>
    <t>교촌마을/최씨고택</t>
  </si>
  <si>
    <t>대릉원/천마총</t>
  </si>
  <si>
    <t>하나로마트 맞은편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</si>
</sst>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#&quot;TD&quot;"/>
    <numFmt numFmtId="165" formatCode="#,###&quot;KW&quot;"/>
    <numFmt numFmtId="166" formatCode="[h]:mm"/>
    <numFmt numFmtId="167" formatCode="#,##0_ "/>
    <numFmt numFmtId="168" formatCode="#,##0_);[Red]\(#,##0\)"/>
    <numFmt numFmtId="169" formatCode="h:mm;@"/>
  </numFmts>
  <fonts count="9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1"/>
      <color rgb="FFFF0000"/>
      <name val="Calibri"/>
      <family val="2"/>
      <charset val="129"/>
      <scheme val="minor"/>
    </font>
    <font>
      <sz val="11"/>
      <name val="Calibri"/>
      <family val="2"/>
      <charset val="129"/>
      <scheme val="minor"/>
    </font>
    <font>
      <sz val="10"/>
      <color theme="1"/>
      <name val="Calibri"/>
      <family val="2"/>
      <charset val="129"/>
      <scheme val="minor"/>
    </font>
    <font>
      <sz val="11"/>
      <name val="Calibri"/>
      <family val="3"/>
      <charset val="129"/>
      <scheme val="minor"/>
    </font>
    <font>
      <sz val="9"/>
      <color theme="1"/>
      <name val="Calibri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/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>
      <alignment vertical="center"/>
    </xf>
    <xf numFmtId="166" fontId="0" fillId="0" borderId="5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165" fontId="0" fillId="0" borderId="10" xfId="0" applyNumberFormat="1" applyFill="1" applyBorder="1">
      <alignment vertical="center"/>
    </xf>
    <xf numFmtId="0" fontId="0" fillId="0" borderId="8" xfId="0" applyBorder="1">
      <alignment vertical="center"/>
    </xf>
    <xf numFmtId="165" fontId="0" fillId="0" borderId="10" xfId="0" applyNumberFormat="1" applyBorder="1">
      <alignment vertical="center"/>
    </xf>
    <xf numFmtId="0" fontId="0" fillId="0" borderId="11" xfId="0" applyFill="1" applyBorder="1">
      <alignment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166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165" fontId="0" fillId="0" borderId="17" xfId="0" applyNumberFormat="1" applyFill="1" applyBorder="1">
      <alignment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165" fontId="0" fillId="0" borderId="17" xfId="0" applyNumberFormat="1" applyBorder="1">
      <alignment vertical="center"/>
    </xf>
    <xf numFmtId="0" fontId="0" fillId="0" borderId="18" xfId="0" applyFill="1" applyBorder="1">
      <alignment vertical="center"/>
    </xf>
    <xf numFmtId="164" fontId="0" fillId="0" borderId="17" xfId="0" applyNumberForma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5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Alignment="1">
      <alignment vertical="center"/>
    </xf>
    <xf numFmtId="20" fontId="0" fillId="0" borderId="14" xfId="0" applyNumberFormat="1" applyFill="1" applyBorder="1" applyAlignment="1">
      <alignment horizontal="center" vertical="center"/>
    </xf>
    <xf numFmtId="166" fontId="0" fillId="0" borderId="36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0" borderId="40" xfId="0" applyNumberFormat="1" applyFill="1" applyBorder="1" applyAlignment="1">
      <alignment horizontal="center" vertical="center"/>
    </xf>
    <xf numFmtId="165" fontId="0" fillId="0" borderId="41" xfId="0" applyNumberFormat="1" applyBorder="1">
      <alignment vertical="center"/>
    </xf>
    <xf numFmtId="165" fontId="0" fillId="0" borderId="17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0" fontId="0" fillId="0" borderId="42" xfId="0" applyBorder="1">
      <alignment vertical="center"/>
    </xf>
    <xf numFmtId="164" fontId="0" fillId="0" borderId="21" xfId="0" applyNumberFormat="1" applyFill="1" applyBorder="1">
      <alignment vertical="center"/>
    </xf>
    <xf numFmtId="0" fontId="7" fillId="0" borderId="18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left" vertical="center"/>
    </xf>
    <xf numFmtId="167" fontId="5" fillId="0" borderId="0" xfId="0" applyNumberFormat="1" applyFont="1">
      <alignment vertical="center"/>
    </xf>
    <xf numFmtId="167" fontId="5" fillId="0" borderId="16" xfId="0" applyNumberFormat="1" applyFont="1" applyFill="1" applyBorder="1">
      <alignment vertical="center"/>
    </xf>
    <xf numFmtId="167" fontId="5" fillId="0" borderId="28" xfId="0" applyNumberFormat="1" applyFont="1" applyFill="1" applyBorder="1">
      <alignment vertical="center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vertical="center"/>
    </xf>
    <xf numFmtId="168" fontId="0" fillId="0" borderId="0" xfId="0" applyNumberFormat="1">
      <alignment vertical="center"/>
    </xf>
    <xf numFmtId="168" fontId="4" fillId="0" borderId="9" xfId="0" applyNumberFormat="1" applyFont="1" applyBorder="1">
      <alignment vertical="center"/>
    </xf>
    <xf numFmtId="168" fontId="4" fillId="0" borderId="38" xfId="0" applyNumberFormat="1" applyFont="1" applyBorder="1">
      <alignment vertical="center"/>
    </xf>
    <xf numFmtId="168" fontId="0" fillId="0" borderId="38" xfId="0" applyNumberFormat="1" applyBorder="1">
      <alignment vertical="center"/>
    </xf>
    <xf numFmtId="168" fontId="0" fillId="0" borderId="16" xfId="0" applyNumberFormat="1" applyFill="1" applyBorder="1">
      <alignment vertical="center"/>
    </xf>
    <xf numFmtId="168" fontId="5" fillId="0" borderId="16" xfId="0" applyNumberFormat="1" applyFont="1" applyFill="1" applyBorder="1">
      <alignment vertical="center"/>
    </xf>
    <xf numFmtId="168" fontId="0" fillId="0" borderId="34" xfId="0" applyNumberFormat="1" applyFill="1" applyBorder="1">
      <alignment vertical="center"/>
    </xf>
    <xf numFmtId="168" fontId="4" fillId="0" borderId="9" xfId="0" applyNumberFormat="1" applyFont="1" applyFill="1" applyBorder="1">
      <alignment vertical="center"/>
    </xf>
    <xf numFmtId="168" fontId="0" fillId="0" borderId="20" xfId="0" applyNumberFormat="1" applyFill="1" applyBorder="1">
      <alignment vertical="center"/>
    </xf>
    <xf numFmtId="0" fontId="7" fillId="0" borderId="21" xfId="0" applyFont="1" applyFill="1" applyBorder="1">
      <alignment vertical="center"/>
    </xf>
    <xf numFmtId="164" fontId="0" fillId="0" borderId="15" xfId="0" applyNumberForma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44" xfId="0" applyFill="1" applyBorder="1">
      <alignment vertical="center"/>
    </xf>
    <xf numFmtId="167" fontId="5" fillId="0" borderId="38" xfId="0" applyNumberFormat="1" applyFont="1" applyFill="1" applyBorder="1">
      <alignment vertical="center"/>
    </xf>
    <xf numFmtId="165" fontId="0" fillId="0" borderId="41" xfId="0" applyNumberFormat="1" applyFill="1" applyBorder="1">
      <alignment vertical="center"/>
    </xf>
    <xf numFmtId="168" fontId="5" fillId="0" borderId="16" xfId="0" applyNumberFormat="1" applyFont="1" applyBorder="1">
      <alignment vertical="center"/>
    </xf>
    <xf numFmtId="165" fontId="0" fillId="0" borderId="17" xfId="0" applyNumberFormat="1" applyFont="1" applyFill="1" applyBorder="1">
      <alignment vertical="center"/>
    </xf>
    <xf numFmtId="0" fontId="0" fillId="0" borderId="33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167" fontId="0" fillId="0" borderId="0" xfId="0" applyNumberFormat="1">
      <alignment vertical="center"/>
    </xf>
    <xf numFmtId="167" fontId="0" fillId="0" borderId="49" xfId="0" applyNumberFormat="1" applyBorder="1">
      <alignment vertical="center"/>
    </xf>
    <xf numFmtId="167" fontId="0" fillId="0" borderId="0" xfId="0" applyNumberFormat="1" applyAlignment="1">
      <alignment horizontal="center" vertical="center"/>
    </xf>
    <xf numFmtId="165" fontId="8" fillId="0" borderId="17" xfId="0" applyNumberFormat="1" applyFont="1" applyBorder="1">
      <alignment vertical="center"/>
    </xf>
    <xf numFmtId="0" fontId="6" fillId="0" borderId="18" xfId="0" applyFont="1" applyFill="1" applyBorder="1">
      <alignment vertical="center"/>
    </xf>
    <xf numFmtId="0" fontId="0" fillId="3" borderId="21" xfId="0" applyFont="1" applyFill="1" applyBorder="1">
      <alignment vertical="center"/>
    </xf>
    <xf numFmtId="0" fontId="5" fillId="3" borderId="18" xfId="0" applyFont="1" applyFill="1" applyBorder="1">
      <alignment vertical="center"/>
    </xf>
    <xf numFmtId="0" fontId="0" fillId="3" borderId="18" xfId="0" applyFill="1" applyBorder="1">
      <alignment vertical="center"/>
    </xf>
    <xf numFmtId="0" fontId="0" fillId="3" borderId="15" xfId="0" applyFill="1" applyBorder="1">
      <alignment vertical="center"/>
    </xf>
    <xf numFmtId="169" fontId="0" fillId="0" borderId="36" xfId="0" applyNumberFormat="1" applyFill="1" applyBorder="1" applyAlignment="1">
      <alignment horizontal="center" vertical="center"/>
    </xf>
    <xf numFmtId="169" fontId="0" fillId="0" borderId="37" xfId="0" applyNumberFormat="1" applyFill="1" applyBorder="1" applyAlignment="1">
      <alignment horizontal="center" vertical="center"/>
    </xf>
    <xf numFmtId="169" fontId="0" fillId="0" borderId="43" xfId="0" applyNumberFormat="1" applyFill="1" applyBorder="1" applyAlignment="1">
      <alignment horizontal="center" vertical="center"/>
    </xf>
    <xf numFmtId="169" fontId="0" fillId="0" borderId="16" xfId="0" applyNumberForma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horizontal="center" vertical="center"/>
    </xf>
    <xf numFmtId="169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67" fontId="5" fillId="0" borderId="0" xfId="0" applyNumberFormat="1" applyFont="1" applyFill="1">
      <alignment vertical="center"/>
    </xf>
    <xf numFmtId="165" fontId="0" fillId="0" borderId="0" xfId="0" applyNumberFormat="1" applyFill="1">
      <alignment vertical="center"/>
    </xf>
    <xf numFmtId="168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164" fontId="0" fillId="0" borderId="17" xfId="0" applyNumberFormat="1" applyFont="1" applyFill="1" applyBorder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65" fontId="3" fillId="2" borderId="23" xfId="0" applyNumberFormat="1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  <xf numFmtId="165" fontId="3" fillId="2" borderId="39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경비!$A$2:$A$6</c:f>
              <c:strCache>
                <c:ptCount val="5"/>
                <c:pt idx="0">
                  <c:v>교통비</c:v>
                </c:pt>
                <c:pt idx="1">
                  <c:v>숙박비</c:v>
                </c:pt>
                <c:pt idx="2">
                  <c:v>입장료</c:v>
                </c:pt>
                <c:pt idx="3">
                  <c:v>식비</c:v>
                </c:pt>
                <c:pt idx="4">
                  <c:v>기타</c:v>
                </c:pt>
              </c:strCache>
            </c:strRef>
          </c:cat>
          <c:val>
            <c:numRef>
              <c:f>경비!$B$2:$B$6</c:f>
              <c:numCache>
                <c:formatCode>#,##0_ </c:formatCode>
                <c:ptCount val="5"/>
                <c:pt idx="0">
                  <c:v>40400</c:v>
                </c:pt>
                <c:pt idx="1">
                  <c:v>30000</c:v>
                </c:pt>
                <c:pt idx="2">
                  <c:v>29800</c:v>
                </c:pt>
                <c:pt idx="3">
                  <c:v>32700</c:v>
                </c:pt>
                <c:pt idx="4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180975</xdr:rowOff>
    </xdr:from>
    <xdr:to>
      <xdr:col>9</xdr:col>
      <xdr:colOff>47625</xdr:colOff>
      <xdr:row>13</xdr:row>
      <xdr:rowOff>200025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3" zoomScaleNormal="100" zoomScaleSheetLayoutView="100" workbookViewId="0">
      <selection activeCell="A3" sqref="A3:F3"/>
    </sheetView>
  </sheetViews>
  <sheetFormatPr defaultRowHeight="15"/>
  <cols>
    <col min="1" max="3" width="6.140625" style="1" customWidth="1"/>
    <col min="4" max="4" width="18.42578125" customWidth="1"/>
    <col min="5" max="5" width="10.7109375" style="46" bestFit="1" customWidth="1"/>
    <col min="6" max="6" width="21.42578125" style="2" customWidth="1"/>
    <col min="7" max="9" width="6.140625" customWidth="1"/>
    <col min="10" max="10" width="18.42578125" customWidth="1"/>
    <col min="11" max="11" width="10.7109375" style="51" bestFit="1" customWidth="1"/>
    <col min="12" max="12" width="21.42578125" style="2" customWidth="1"/>
    <col min="13" max="15" width="6.85546875" customWidth="1"/>
    <col min="16" max="16" width="18.42578125" customWidth="1"/>
    <col min="17" max="17" width="10.5703125" style="51" bestFit="1" customWidth="1"/>
    <col min="18" max="18" width="21.42578125" style="2" customWidth="1"/>
  </cols>
  <sheetData>
    <row r="1" spans="1:18" ht="36.75" hidden="1" customHeight="1"/>
    <row r="2" spans="1:18" ht="15.75" hidden="1" thickBot="1">
      <c r="A2" s="1">
        <v>40</v>
      </c>
    </row>
    <row r="3" spans="1:18" ht="26.25" customHeight="1" thickTop="1">
      <c r="A3" s="99" t="s">
        <v>7</v>
      </c>
      <c r="B3" s="100"/>
      <c r="C3" s="101"/>
      <c r="D3" s="101"/>
      <c r="E3" s="101"/>
      <c r="F3" s="102"/>
      <c r="G3" s="103" t="s">
        <v>22</v>
      </c>
      <c r="H3" s="104"/>
      <c r="I3" s="105"/>
      <c r="J3" s="105"/>
      <c r="K3" s="105"/>
      <c r="L3" s="106"/>
      <c r="M3" s="107" t="s">
        <v>37</v>
      </c>
      <c r="N3" s="108"/>
      <c r="O3" s="109"/>
      <c r="P3" s="109"/>
      <c r="Q3" s="109"/>
      <c r="R3" s="110"/>
    </row>
    <row r="4" spans="1:18" ht="18" customHeight="1">
      <c r="A4" s="80">
        <v>0.34722222222222227</v>
      </c>
      <c r="B4" s="81">
        <v>0.18055555555555555</v>
      </c>
      <c r="C4" s="82">
        <f>A4+B4</f>
        <v>0.52777777777777779</v>
      </c>
      <c r="D4" s="63" t="s">
        <v>46</v>
      </c>
      <c r="E4" s="64">
        <v>20200</v>
      </c>
      <c r="F4" s="65"/>
      <c r="G4" s="3">
        <v>0.29166666666666669</v>
      </c>
      <c r="H4" s="4">
        <v>4.8611111111111112E-2</v>
      </c>
      <c r="I4" s="5">
        <f t="shared" ref="I4:I12" si="0">G4+H4</f>
        <v>0.34027777777777779</v>
      </c>
      <c r="J4" s="7" t="s">
        <v>14</v>
      </c>
      <c r="K4" s="52"/>
      <c r="L4" s="8"/>
      <c r="M4" s="3">
        <v>0.3125</v>
      </c>
      <c r="N4" s="4">
        <v>2.0833333333333332E-2</v>
      </c>
      <c r="O4" s="5">
        <f t="shared" ref="O4:O7" si="1">M4+N4</f>
        <v>0.33333333333333331</v>
      </c>
      <c r="P4" s="9" t="s">
        <v>0</v>
      </c>
      <c r="Q4" s="58"/>
      <c r="R4" s="6"/>
    </row>
    <row r="5" spans="1:18" ht="18" customHeight="1">
      <c r="A5" s="83">
        <f t="shared" ref="A5" si="2">C4</f>
        <v>0.52777777777777779</v>
      </c>
      <c r="B5" s="84">
        <v>0</v>
      </c>
      <c r="C5" s="85">
        <f>A5+B5</f>
        <v>0.52777777777777779</v>
      </c>
      <c r="D5" s="21" t="s">
        <v>8</v>
      </c>
      <c r="E5" s="47"/>
      <c r="F5" s="14"/>
      <c r="G5" s="34">
        <f t="shared" ref="G5:G12" si="3">I4</f>
        <v>0.34027777777777779</v>
      </c>
      <c r="H5" s="35">
        <v>2.0833333333333332E-2</v>
      </c>
      <c r="I5" s="36">
        <f>G5+H5</f>
        <v>0.3611111111111111</v>
      </c>
      <c r="J5" s="17" t="s">
        <v>15</v>
      </c>
      <c r="K5" s="53"/>
      <c r="L5" s="37" t="s">
        <v>43</v>
      </c>
      <c r="M5" s="10">
        <f t="shared" ref="M5:M12" si="4">O4</f>
        <v>0.33333333333333331</v>
      </c>
      <c r="N5" s="11">
        <v>2.0833333333333332E-2</v>
      </c>
      <c r="O5" s="33">
        <f>M5+N5</f>
        <v>0.35416666666666663</v>
      </c>
      <c r="P5" s="13" t="s">
        <v>32</v>
      </c>
      <c r="Q5" s="55"/>
      <c r="R5" s="20" t="s">
        <v>44</v>
      </c>
    </row>
    <row r="6" spans="1:18" ht="18" customHeight="1">
      <c r="A6" s="83">
        <f>C5</f>
        <v>0.52777777777777779</v>
      </c>
      <c r="B6" s="84">
        <v>6.9444444444444441E-3</v>
      </c>
      <c r="C6" s="85">
        <f t="shared" ref="C6:C10" si="5">A6+B6</f>
        <v>0.53472222222222221</v>
      </c>
      <c r="D6" s="62" t="s">
        <v>9</v>
      </c>
      <c r="E6" s="47">
        <v>30000</v>
      </c>
      <c r="F6" s="38" t="s">
        <v>11</v>
      </c>
      <c r="G6" s="34">
        <f t="shared" si="3"/>
        <v>0.3611111111111111</v>
      </c>
      <c r="H6" s="35">
        <v>4.1666666666666664E-2</v>
      </c>
      <c r="I6" s="36">
        <f>G6+H6</f>
        <v>0.40277777777777779</v>
      </c>
      <c r="J6" s="77" t="s">
        <v>16</v>
      </c>
      <c r="K6" s="54">
        <v>4000</v>
      </c>
      <c r="L6" s="37"/>
      <c r="M6" s="10">
        <f t="shared" si="4"/>
        <v>0.35416666666666663</v>
      </c>
      <c r="N6" s="11">
        <v>0.14583333333333334</v>
      </c>
      <c r="O6" s="33">
        <f>M6+N6</f>
        <v>0.5</v>
      </c>
      <c r="P6" s="13" t="s">
        <v>33</v>
      </c>
      <c r="Q6" s="55"/>
      <c r="R6" s="20"/>
    </row>
    <row r="7" spans="1:18" ht="18" customHeight="1">
      <c r="A7" s="83">
        <f t="shared" ref="A7:A10" si="6">C6</f>
        <v>0.53472222222222221</v>
      </c>
      <c r="B7" s="84">
        <v>4.8611111111111112E-2</v>
      </c>
      <c r="C7" s="85">
        <f t="shared" si="5"/>
        <v>0.58333333333333337</v>
      </c>
      <c r="D7" s="62" t="s">
        <v>10</v>
      </c>
      <c r="E7" s="47">
        <v>10000</v>
      </c>
      <c r="F7" s="38"/>
      <c r="G7" s="15">
        <f>I6</f>
        <v>0.40277777777777779</v>
      </c>
      <c r="H7" s="16">
        <v>1.3888888888888888E-2</v>
      </c>
      <c r="I7" s="12">
        <f t="shared" si="0"/>
        <v>0.41666666666666669</v>
      </c>
      <c r="J7" s="17" t="s">
        <v>18</v>
      </c>
      <c r="K7" s="66"/>
      <c r="L7" s="37" t="s">
        <v>17</v>
      </c>
      <c r="M7" s="15">
        <f>O6</f>
        <v>0.5</v>
      </c>
      <c r="N7" s="16">
        <v>2.0833333333333332E-2</v>
      </c>
      <c r="O7" s="12">
        <f t="shared" si="1"/>
        <v>0.52083333333333337</v>
      </c>
      <c r="P7" s="79" t="s">
        <v>34</v>
      </c>
      <c r="Q7" s="55">
        <v>500</v>
      </c>
      <c r="R7" s="20"/>
    </row>
    <row r="8" spans="1:18" ht="18" customHeight="1">
      <c r="A8" s="83">
        <f>C7</f>
        <v>0.58333333333333337</v>
      </c>
      <c r="B8" s="84">
        <v>0.125</v>
      </c>
      <c r="C8" s="85">
        <f t="shared" si="5"/>
        <v>0.70833333333333337</v>
      </c>
      <c r="D8" s="76" t="s">
        <v>12</v>
      </c>
      <c r="E8" s="47"/>
      <c r="F8" s="111" t="s">
        <v>48</v>
      </c>
      <c r="G8" s="15">
        <f t="shared" si="3"/>
        <v>0.41666666666666669</v>
      </c>
      <c r="H8" s="16">
        <v>4.1666666666666664E-2</v>
      </c>
      <c r="I8" s="12">
        <f t="shared" si="0"/>
        <v>0.45833333333333337</v>
      </c>
      <c r="J8" s="77" t="s">
        <v>19</v>
      </c>
      <c r="K8" s="55">
        <v>4000</v>
      </c>
      <c r="L8" s="14"/>
      <c r="M8" s="15">
        <f t="shared" si="4"/>
        <v>0.52083333333333337</v>
      </c>
      <c r="N8" s="16">
        <v>4.1666666666666664E-2</v>
      </c>
      <c r="O8" s="12">
        <f t="shared" ref="O8:O12" si="7">M8+N8</f>
        <v>0.5625</v>
      </c>
      <c r="P8" s="60" t="s">
        <v>35</v>
      </c>
      <c r="Q8" s="59">
        <v>9000</v>
      </c>
      <c r="R8" s="112" t="s">
        <v>47</v>
      </c>
    </row>
    <row r="9" spans="1:18" ht="18" customHeight="1">
      <c r="A9" s="83">
        <f t="shared" si="6"/>
        <v>0.70833333333333337</v>
      </c>
      <c r="B9" s="84">
        <v>4.1666666666666664E-2</v>
      </c>
      <c r="C9" s="85">
        <f t="shared" si="5"/>
        <v>0.75</v>
      </c>
      <c r="D9" s="62" t="s">
        <v>13</v>
      </c>
      <c r="E9" s="47"/>
      <c r="F9" s="38"/>
      <c r="G9" s="15">
        <f t="shared" si="3"/>
        <v>0.45833333333333337</v>
      </c>
      <c r="H9" s="16">
        <v>1.7361111111111112E-2</v>
      </c>
      <c r="I9" s="12">
        <f t="shared" si="0"/>
        <v>0.47569444444444448</v>
      </c>
      <c r="J9" s="43" t="s">
        <v>20</v>
      </c>
      <c r="K9" s="55"/>
      <c r="L9" s="67" t="s">
        <v>17</v>
      </c>
      <c r="M9" s="15">
        <f t="shared" si="4"/>
        <v>0.5625</v>
      </c>
      <c r="N9" s="16">
        <v>0.10416666666666667</v>
      </c>
      <c r="O9" s="12">
        <f t="shared" si="7"/>
        <v>0.66666666666666663</v>
      </c>
      <c r="P9" s="42" t="s">
        <v>36</v>
      </c>
      <c r="Q9" s="55">
        <v>18000</v>
      </c>
      <c r="R9" s="92" t="s">
        <v>43</v>
      </c>
    </row>
    <row r="10" spans="1:18" ht="18" customHeight="1">
      <c r="A10" s="83">
        <f t="shared" si="6"/>
        <v>0.75</v>
      </c>
      <c r="B10" s="84">
        <v>6.25E-2</v>
      </c>
      <c r="C10" s="85">
        <f t="shared" si="5"/>
        <v>0.8125</v>
      </c>
      <c r="D10" s="62" t="s">
        <v>49</v>
      </c>
      <c r="E10" s="47">
        <v>1000</v>
      </c>
      <c r="F10" s="38"/>
      <c r="G10" s="15">
        <f t="shared" si="3"/>
        <v>0.47569444444444448</v>
      </c>
      <c r="H10" s="16">
        <v>4.8611111111111112E-2</v>
      </c>
      <c r="I10" s="12">
        <f t="shared" si="0"/>
        <v>0.52430555555555558</v>
      </c>
      <c r="J10" s="19" t="s">
        <v>21</v>
      </c>
      <c r="K10" s="56">
        <v>10000</v>
      </c>
      <c r="L10" s="18" t="s">
        <v>50</v>
      </c>
      <c r="M10" s="15">
        <f>O9</f>
        <v>0.66666666666666663</v>
      </c>
      <c r="N10" s="16">
        <v>2.7777777777777776E-2</v>
      </c>
      <c r="O10" s="12">
        <f t="shared" si="7"/>
        <v>0.69444444444444442</v>
      </c>
      <c r="P10" s="61" t="s">
        <v>23</v>
      </c>
      <c r="Q10" s="55">
        <v>3000</v>
      </c>
      <c r="R10" s="92" t="s">
        <v>54</v>
      </c>
    </row>
    <row r="11" spans="1:18" ht="18" customHeight="1">
      <c r="A11" s="93"/>
      <c r="B11" s="94"/>
      <c r="C11" s="94"/>
      <c r="D11" s="94"/>
      <c r="E11" s="94"/>
      <c r="F11" s="95"/>
      <c r="G11" s="15">
        <f t="shared" si="3"/>
        <v>0.52430555555555558</v>
      </c>
      <c r="H11" s="16">
        <v>3.4722222222222224E-2</v>
      </c>
      <c r="I11" s="12">
        <f t="shared" si="0"/>
        <v>0.55902777777777779</v>
      </c>
      <c r="J11" s="19"/>
      <c r="K11" s="56">
        <v>6000</v>
      </c>
      <c r="L11" s="18" t="s">
        <v>24</v>
      </c>
      <c r="M11" s="15">
        <f>O10</f>
        <v>0.69444444444444442</v>
      </c>
      <c r="N11" s="16">
        <v>6.9444444444444441E-3</v>
      </c>
      <c r="O11" s="12">
        <f t="shared" si="7"/>
        <v>0.70138888888888884</v>
      </c>
      <c r="P11" s="61" t="s">
        <v>9</v>
      </c>
      <c r="Q11" s="55"/>
      <c r="R11" s="92" t="s">
        <v>38</v>
      </c>
    </row>
    <row r="12" spans="1:18" ht="18" customHeight="1" thickBot="1">
      <c r="A12" s="22"/>
      <c r="B12" s="23"/>
      <c r="C12" s="24"/>
      <c r="D12" s="69" t="s">
        <v>5</v>
      </c>
      <c r="E12" s="48">
        <f>SUM(E4:E10)</f>
        <v>61200</v>
      </c>
      <c r="F12" s="25"/>
      <c r="G12" s="15">
        <f t="shared" si="3"/>
        <v>0.55902777777777779</v>
      </c>
      <c r="H12" s="16">
        <v>2.0833333333333332E-2</v>
      </c>
      <c r="I12" s="12">
        <f t="shared" si="0"/>
        <v>0.57986111111111116</v>
      </c>
      <c r="J12" s="19" t="s">
        <v>25</v>
      </c>
      <c r="K12" s="56">
        <v>700</v>
      </c>
      <c r="L12" s="74" t="s">
        <v>51</v>
      </c>
      <c r="M12" s="15">
        <f t="shared" si="4"/>
        <v>0.70138888888888884</v>
      </c>
      <c r="N12" s="16">
        <v>6.9444444444444441E-3</v>
      </c>
      <c r="O12" s="12">
        <f t="shared" si="7"/>
        <v>0.70833333333333326</v>
      </c>
      <c r="P12" s="61" t="s">
        <v>39</v>
      </c>
      <c r="Q12" s="55">
        <v>20200</v>
      </c>
      <c r="R12" s="20"/>
    </row>
    <row r="13" spans="1:18" ht="18" customHeight="1" thickTop="1">
      <c r="D13" s="39"/>
      <c r="E13" s="49"/>
      <c r="G13" s="15"/>
      <c r="H13" s="16"/>
      <c r="I13" s="12"/>
      <c r="J13" s="78" t="s">
        <v>53</v>
      </c>
      <c r="K13" s="56"/>
      <c r="L13" s="18"/>
      <c r="M13" s="96"/>
      <c r="N13" s="97"/>
      <c r="O13" s="97"/>
      <c r="P13" s="97"/>
      <c r="Q13" s="97"/>
      <c r="R13" s="98"/>
    </row>
    <row r="14" spans="1:18" ht="18" customHeight="1" thickBot="1">
      <c r="A14" s="45"/>
      <c r="E14" s="50"/>
      <c r="F14" s="40"/>
      <c r="G14" s="15"/>
      <c r="H14" s="16"/>
      <c r="I14" s="12"/>
      <c r="J14" s="78" t="s">
        <v>26</v>
      </c>
      <c r="K14" s="56"/>
      <c r="L14" s="18"/>
      <c r="M14" s="29"/>
      <c r="N14" s="30"/>
      <c r="O14" s="31"/>
      <c r="P14" s="70" t="s">
        <v>5</v>
      </c>
      <c r="Q14" s="57">
        <f>SUM(Q4:Q12)</f>
        <v>50700</v>
      </c>
      <c r="R14" s="25"/>
    </row>
    <row r="15" spans="1:18" ht="18" customHeight="1" thickTop="1">
      <c r="A15" s="45"/>
      <c r="E15" s="50"/>
      <c r="F15" s="40"/>
      <c r="G15" s="15"/>
      <c r="H15" s="16"/>
      <c r="I15" s="12"/>
      <c r="J15" s="75" t="s">
        <v>27</v>
      </c>
      <c r="K15" s="56"/>
      <c r="L15" s="18" t="s">
        <v>28</v>
      </c>
      <c r="P15" s="39"/>
      <c r="R15" s="2" t="s">
        <v>1</v>
      </c>
    </row>
    <row r="16" spans="1:18" ht="18" customHeight="1">
      <c r="A16" s="44"/>
      <c r="G16" s="15"/>
      <c r="H16" s="16"/>
      <c r="I16" s="12"/>
      <c r="J16" s="78" t="s">
        <v>29</v>
      </c>
      <c r="K16" s="56">
        <v>1000</v>
      </c>
      <c r="L16" s="18"/>
    </row>
    <row r="17" spans="1:18" ht="18" customHeight="1">
      <c r="A17" s="45"/>
      <c r="G17" s="15"/>
      <c r="H17" s="16"/>
      <c r="I17" s="12"/>
      <c r="J17" s="19" t="s">
        <v>30</v>
      </c>
      <c r="K17" s="56"/>
      <c r="L17" s="18"/>
    </row>
    <row r="18" spans="1:18" ht="18" customHeight="1">
      <c r="G18" s="15"/>
      <c r="H18" s="16"/>
      <c r="I18" s="12"/>
      <c r="J18" s="78" t="s">
        <v>31</v>
      </c>
      <c r="K18" s="56">
        <v>1300</v>
      </c>
      <c r="L18" s="18"/>
    </row>
    <row r="19" spans="1:18" ht="18" customHeight="1">
      <c r="G19" s="15"/>
      <c r="H19" s="16"/>
      <c r="I19" s="12"/>
      <c r="J19" s="78" t="s">
        <v>52</v>
      </c>
      <c r="K19" s="56"/>
      <c r="L19" s="18"/>
    </row>
    <row r="20" spans="1:18" ht="18" customHeight="1">
      <c r="G20" s="96"/>
      <c r="H20" s="97"/>
      <c r="I20" s="97"/>
      <c r="J20" s="97"/>
      <c r="K20" s="97"/>
      <c r="L20" s="98"/>
    </row>
    <row r="21" spans="1:18" ht="18" customHeight="1" thickBot="1">
      <c r="A21" s="86"/>
      <c r="B21" s="86"/>
      <c r="C21" s="86"/>
      <c r="D21" s="87"/>
      <c r="E21" s="88"/>
      <c r="F21" s="89"/>
      <c r="G21" s="26"/>
      <c r="H21" s="27"/>
      <c r="I21" s="28"/>
      <c r="J21" s="68" t="s">
        <v>5</v>
      </c>
      <c r="K21" s="57">
        <f>SUM(K4:K19)</f>
        <v>27000</v>
      </c>
      <c r="L21" s="25"/>
    </row>
    <row r="22" spans="1:18" s="91" customFormat="1" ht="18" customHeight="1" thickTop="1">
      <c r="A22" s="1"/>
      <c r="B22" s="1"/>
      <c r="C22" s="1"/>
      <c r="D22"/>
      <c r="E22" s="46"/>
      <c r="F22" s="2"/>
      <c r="G22" s="41"/>
      <c r="H22"/>
      <c r="I22"/>
      <c r="J22" s="39"/>
      <c r="K22" s="51"/>
      <c r="L22" s="2"/>
      <c r="M22"/>
      <c r="N22"/>
      <c r="O22"/>
      <c r="P22"/>
      <c r="Q22" s="51"/>
      <c r="R22" s="2"/>
    </row>
    <row r="23" spans="1:18" ht="18" customHeight="1">
      <c r="M23" s="87"/>
      <c r="N23" s="87"/>
      <c r="O23" s="87"/>
      <c r="P23" s="87"/>
      <c r="Q23" s="90"/>
      <c r="R23" s="87"/>
    </row>
    <row r="24" spans="1:18">
      <c r="R24"/>
    </row>
    <row r="25" spans="1:18">
      <c r="R25"/>
    </row>
    <row r="26" spans="1:18">
      <c r="R26"/>
    </row>
    <row r="27" spans="1:18">
      <c r="R27"/>
    </row>
    <row r="28" spans="1:18">
      <c r="R28"/>
    </row>
    <row r="38" spans="7:10">
      <c r="G38" s="32"/>
      <c r="H38" s="32"/>
      <c r="I38" s="32"/>
      <c r="J38" s="32"/>
    </row>
  </sheetData>
  <mergeCells count="6">
    <mergeCell ref="A11:F11"/>
    <mergeCell ref="M13:R13"/>
    <mergeCell ref="G20:L20"/>
    <mergeCell ref="A3:F3"/>
    <mergeCell ref="G3:L3"/>
    <mergeCell ref="M3:R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6" max="1048575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5"/>
  <cols>
    <col min="2" max="2" width="9" style="71"/>
  </cols>
  <sheetData>
    <row r="1" spans="1:2">
      <c r="A1" s="1" t="s">
        <v>2</v>
      </c>
      <c r="B1" s="73" t="s">
        <v>6</v>
      </c>
    </row>
    <row r="2" spans="1:2">
      <c r="A2" t="s">
        <v>40</v>
      </c>
      <c r="B2" s="71">
        <f>일정표!E4+일정표!Q12</f>
        <v>40400</v>
      </c>
    </row>
    <row r="3" spans="1:2">
      <c r="A3" t="s">
        <v>3</v>
      </c>
      <c r="B3" s="71">
        <f>일정표!E6</f>
        <v>30000</v>
      </c>
    </row>
    <row r="4" spans="1:2">
      <c r="A4" t="s">
        <v>41</v>
      </c>
      <c r="B4" s="71">
        <f>일정표!E10+일정표!K6+일정표!K8+일정표!K16+일정표!K18+일정표!Q7+일정표!Q9</f>
        <v>29800</v>
      </c>
    </row>
    <row r="5" spans="1:2">
      <c r="A5" t="s">
        <v>42</v>
      </c>
      <c r="B5" s="71">
        <f>일정표!E7+일정표!K12+일정표!K10+일정표!Q8+일정표!Q10</f>
        <v>32700</v>
      </c>
    </row>
    <row r="6" spans="1:2">
      <c r="A6" t="s">
        <v>45</v>
      </c>
      <c r="B6" s="72">
        <f>일정표!K11</f>
        <v>6000</v>
      </c>
    </row>
    <row r="7" spans="1:2">
      <c r="A7" t="s">
        <v>4</v>
      </c>
      <c r="B7" s="71">
        <f>SUM(B2:B6)</f>
        <v>138900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일정표</vt:lpstr>
      <vt:lpstr>경비</vt:lpstr>
    </vt:vector>
  </TitlesOfParts>
  <Company>BlackEdition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XP</dc:creator>
  <cp:lastModifiedBy>Windows User</cp:lastModifiedBy>
  <cp:lastPrinted>2011-11-21T03:52:13Z</cp:lastPrinted>
  <dcterms:created xsi:type="dcterms:W3CDTF">2009-10-12T02:50:11Z</dcterms:created>
  <dcterms:modified xsi:type="dcterms:W3CDTF">2011-11-28T01:53:37Z</dcterms:modified>
</cp:coreProperties>
</file>